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6\Запрос Предложений\11 Ноябрь\СХД\Закупочная СХД\"/>
    </mc:Choice>
  </mc:AlternateContent>
  <bookViews>
    <workbookView xWindow="45" yWindow="-135" windowWidth="18855" windowHeight="11115"/>
  </bookViews>
  <sheets>
    <sheet name="Лот 1" sheetId="1" r:id="rId1"/>
  </sheets>
  <definedNames>
    <definedName name="Print_Area_1">'Лот 1'!$A$1:$G$30</definedName>
  </definedNames>
  <calcPr calcId="152511"/>
</workbook>
</file>

<file path=xl/calcChain.xml><?xml version="1.0" encoding="utf-8"?>
<calcChain xmlns="http://schemas.openxmlformats.org/spreadsheetml/2006/main">
  <c r="G8" i="1" l="1"/>
  <c r="E24" i="1" l="1"/>
  <c r="G24" i="1" s="1"/>
  <c r="E23" i="1"/>
  <c r="G23" i="1" s="1"/>
  <c r="E22" i="1"/>
  <c r="G22" i="1" s="1"/>
  <c r="E21" i="1"/>
  <c r="G21" i="1" s="1"/>
  <c r="E20" i="1"/>
  <c r="G20" i="1" s="1"/>
  <c r="E19" i="1"/>
  <c r="G19" i="1" s="1"/>
  <c r="E17" i="1"/>
  <c r="G17" i="1" s="1"/>
  <c r="E16" i="1"/>
  <c r="G16" i="1" s="1"/>
  <c r="E15" i="1"/>
  <c r="G15" i="1" s="1"/>
  <c r="E14" i="1"/>
  <c r="G14" i="1" s="1"/>
  <c r="E12" i="1" l="1"/>
  <c r="E11" i="1"/>
  <c r="E10" i="1"/>
  <c r="E9" i="1"/>
  <c r="E8" i="1"/>
  <c r="G11" i="1" l="1"/>
  <c r="G12" i="1"/>
  <c r="G9" i="1" l="1"/>
  <c r="G10" i="1"/>
  <c r="G25" i="1" l="1"/>
  <c r="G26" i="1" l="1"/>
</calcChain>
</file>

<file path=xl/sharedStrings.xml><?xml version="1.0" encoding="utf-8"?>
<sst xmlns="http://schemas.openxmlformats.org/spreadsheetml/2006/main" count="55" uniqueCount="45">
  <si>
    <t>№ п.п</t>
  </si>
  <si>
    <t>Транспортировка товара</t>
  </si>
  <si>
    <t>Контактное лицо</t>
  </si>
  <si>
    <t>Квалификационные критерии претендента (участника, поставщика)</t>
  </si>
  <si>
    <t>Наименование оборудования</t>
  </si>
  <si>
    <t>Код, артикул</t>
  </si>
  <si>
    <t>ИТОГО</t>
  </si>
  <si>
    <t>Необходимо наличие статуса  партнёра НР</t>
  </si>
  <si>
    <t>Руководитель группы эксплуатации вычислительых сетевых комплексов отдела технической инфраструктуры ИТ Хасанов Марат Рашитович., тел. +7 (347) 221-56-40</t>
  </si>
  <si>
    <t>Количество</t>
  </si>
  <si>
    <t>Сумма с НДС, рублей</t>
  </si>
  <si>
    <t>В том числе НДС 18%, руб.</t>
  </si>
  <si>
    <t>Спецификация модернизации СХД</t>
  </si>
  <si>
    <t>Дисковый массив HP 3Par 7400 SN CZ34352854</t>
  </si>
  <si>
    <t>HPE M6710 1.92TB SFF SSD</t>
  </si>
  <si>
    <t>HPE 3Y Proactive Care 24x7 Service</t>
  </si>
  <si>
    <t>HPE 3PAR 7000 1.92TB SAS cMLC SSD Supp</t>
  </si>
  <si>
    <t>HP Technical Installation Startup SVC</t>
  </si>
  <si>
    <t>HPE Startup 3PAR 7000 HDD-SSD Drive SVC</t>
  </si>
  <si>
    <t>E7Y57A 4A</t>
  </si>
  <si>
    <t>H1K92A3 JN</t>
  </si>
  <si>
    <t>H1K92A3     TQV 6W</t>
  </si>
  <si>
    <t>HA124A1 UW</t>
  </si>
  <si>
    <t>HA124A1     5TX UW</t>
  </si>
  <si>
    <t>Дисковый массив HP 3Par 7400 SN CZ34352855</t>
  </si>
  <si>
    <t>HP 3PAR 7400 OS Suite Drive E-LTU</t>
  </si>
  <si>
    <t>HP 3PAR 7400 Replication Ste Drive E-LTU</t>
  </si>
  <si>
    <t>HP 3PAR 7400 Data Opt St v2 Drive E-LTU</t>
  </si>
  <si>
    <t>HPE 3PAR 7400 OS Suite Drive LTU Support</t>
  </si>
  <si>
    <t>HPE 3PAR 7400 Replic Suite DriveLTU Supp</t>
  </si>
  <si>
    <t>HPE 3PAR 7400 Data Opt St v2 DrvLTU Supp</t>
  </si>
  <si>
    <t>BC774AAE 43</t>
  </si>
  <si>
    <t>BC776AAE 43</t>
  </si>
  <si>
    <t>BD271AAE 43</t>
  </si>
  <si>
    <t>H1K92A3     S7D 6W</t>
  </si>
  <si>
    <t>H1K92A3     S7E 6W</t>
  </si>
  <si>
    <t>H1K92A3     S7X 6W</t>
  </si>
  <si>
    <t>Максимальная стоимость: 19 131 433,80 руб., в том числе НДС 18% 2 918 354,31 руб.</t>
  </si>
  <si>
    <t>Срок поставки оборудования: до 12.12.2016г.</t>
  </si>
  <si>
    <t>Приложение №1 к Документации о закупке</t>
  </si>
  <si>
    <t>Предельная цена без НДС, рублей</t>
  </si>
  <si>
    <t>Предельная цена с НДС, рублей</t>
  </si>
  <si>
    <t>Гарантийные обязательства</t>
  </si>
  <si>
    <t>На поставляемый товар предоставляется гарантия поставщика на срок 3 года с уровнем поддержки 24х7</t>
  </si>
  <si>
    <t>Транспортировка Товара автомобильным  транспортом за счет Поставщика.
Место доставки Товара: г. Уфа, ул. Ленина,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</si>
</sst>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_ * #,##0_ ;_ * \-#,##0_ ;_ * \-_ ;_ @_ "/>
    <numFmt numFmtId="168" formatCode="_ * #,##0.00_ ;_ * \-#,##0.00_ ;_ * \-??_ ;_ @_ "/>
    <numFmt numFmtId="169" formatCode="_(\$* #,##0_);_(\$* \(#,##0\);_(\$* \-_);_(@_)"/>
    <numFmt numFmtId="170" formatCode="_(\$* #,##0.00_);_(\$* \(#,##0.00\);_(\$* \-??_);_(@_)"/>
    <numFmt numFmtId="171" formatCode="_-&quot;$&quot;* #,##0.00_-;\-&quot;$&quot;* #,##0.00_-;_-&quot;$&quot;* &quot;-&quot;??_-;_-@_-"/>
    <numFmt numFmtId="172" formatCode="_(&quot;$&quot;* #,##0.00_);_(&quot;$&quot;* \(#,##0.00\);_(&quot;$&quot;* &quot;-&quot;??_);_(@_)"/>
  </numFmts>
  <fonts count="24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8">
    <xf numFmtId="0" fontId="0" fillId="0" borderId="0"/>
    <xf numFmtId="0" fontId="3" fillId="0" borderId="0"/>
    <xf numFmtId="0" fontId="1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15" fillId="0" borderId="0"/>
    <xf numFmtId="0" fontId="3" fillId="0" borderId="0"/>
    <xf numFmtId="0" fontId="16" fillId="0" borderId="0"/>
    <xf numFmtId="0" fontId="3" fillId="0" borderId="0"/>
    <xf numFmtId="169" fontId="3" fillId="0" borderId="0" applyFill="0" applyBorder="0" applyAlignment="0" applyProtection="0"/>
    <xf numFmtId="170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2" fillId="0" borderId="0"/>
    <xf numFmtId="0" fontId="17" fillId="0" borderId="0"/>
    <xf numFmtId="164" fontId="17" fillId="0" borderId="0" applyFont="0" applyFill="0" applyBorder="0" applyAlignment="0" applyProtection="0"/>
    <xf numFmtId="172" fontId="15" fillId="0" borderId="0" applyFont="0" applyFill="0" applyBorder="0" applyAlignment="0" applyProtection="0"/>
    <xf numFmtId="0" fontId="17" fillId="0" borderId="0"/>
    <xf numFmtId="0" fontId="19" fillId="0" borderId="0"/>
    <xf numFmtId="171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20" fillId="0" borderId="0"/>
    <xf numFmtId="0" fontId="18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21" fillId="0" borderId="0"/>
    <xf numFmtId="0" fontId="21" fillId="0" borderId="0"/>
    <xf numFmtId="0" fontId="2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2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166" fontId="11" fillId="0" borderId="0" xfId="0" applyNumberFormat="1" applyFont="1" applyAlignment="1">
      <alignment horizontal="left"/>
    </xf>
    <xf numFmtId="166" fontId="11" fillId="0" borderId="3" xfId="0" applyNumberFormat="1" applyFont="1" applyFill="1" applyBorder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166" fontId="11" fillId="0" borderId="0" xfId="0" applyNumberFormat="1" applyFont="1" applyBorder="1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1" fontId="5" fillId="0" borderId="2" xfId="0" applyNumberFormat="1" applyFont="1" applyFill="1" applyBorder="1" applyAlignment="1">
      <alignment horizontal="center" vertical="center" wrapText="1"/>
    </xf>
    <xf numFmtId="4" fontId="23" fillId="0" borderId="6" xfId="0" applyNumberFormat="1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5" fillId="0" borderId="6" xfId="34" applyFont="1" applyFill="1" applyBorder="1" applyAlignment="1">
      <alignment horizontal="left" vertical="center" wrapText="1" shrinkToFit="1"/>
    </xf>
    <xf numFmtId="0" fontId="5" fillId="0" borderId="6" xfId="34" applyFont="1" applyFill="1" applyBorder="1" applyAlignment="1">
      <alignment horizontal="center" vertical="center" wrapText="1" shrinkToFit="1"/>
    </xf>
    <xf numFmtId="1" fontId="5" fillId="0" borderId="6" xfId="0" applyNumberFormat="1" applyFont="1" applyFill="1" applyBorder="1" applyAlignment="1">
      <alignment horizontal="center" vertical="center" wrapText="1"/>
    </xf>
    <xf numFmtId="1" fontId="12" fillId="0" borderId="0" xfId="0" applyNumberFormat="1" applyFont="1" applyAlignment="1">
      <alignment horizontal="right"/>
    </xf>
    <xf numFmtId="0" fontId="6" fillId="0" borderId="6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0" fontId="23" fillId="0" borderId="6" xfId="34" applyFont="1" applyFill="1" applyBorder="1" applyAlignment="1">
      <alignment horizontal="left" vertical="center" wrapText="1" shrinkToFit="1"/>
    </xf>
    <xf numFmtId="4" fontId="5" fillId="0" borderId="6" xfId="0" applyNumberFormat="1" applyFont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3" fillId="0" borderId="5" xfId="0" applyFont="1" applyFill="1" applyBorder="1" applyAlignment="1">
      <alignment vertical="center" wrapText="1"/>
    </xf>
    <xf numFmtId="0" fontId="5" fillId="0" borderId="0" xfId="0" applyFont="1" applyBorder="1"/>
    <xf numFmtId="0" fontId="5" fillId="0" borderId="0" xfId="0" applyFont="1"/>
    <xf numFmtId="0" fontId="23" fillId="0" borderId="4" xfId="0" applyFont="1" applyFill="1" applyBorder="1" applyAlignment="1">
      <alignment vertical="center" wrapText="1"/>
    </xf>
    <xf numFmtId="166" fontId="23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abSelected="1" zoomScale="70" zoomScaleNormal="70" zoomScalePageLayoutView="85" workbookViewId="0"/>
  </sheetViews>
  <sheetFormatPr defaultRowHeight="15" x14ac:dyDescent="0.25"/>
  <cols>
    <col min="1" max="1" width="10.5703125" style="23" customWidth="1"/>
    <col min="2" max="2" width="81.85546875" style="17" customWidth="1"/>
    <col min="3" max="3" width="34.42578125" style="17" customWidth="1"/>
    <col min="4" max="5" width="17.28515625" style="17" customWidth="1"/>
    <col min="6" max="6" width="14.42578125" style="17" customWidth="1"/>
    <col min="7" max="7" width="20" style="13" customWidth="1"/>
    <col min="8" max="8" width="9.140625" style="1"/>
    <col min="9" max="9" width="18" style="1" bestFit="1" customWidth="1"/>
    <col min="10" max="10" width="16.42578125" style="1" bestFit="1" customWidth="1"/>
    <col min="11" max="17" width="9.140625" style="1"/>
    <col min="18" max="16384" width="9.140625" style="2"/>
  </cols>
  <sheetData>
    <row r="1" spans="1:17" s="4" customFormat="1" ht="18.75" x14ac:dyDescent="0.3">
      <c r="A1" s="20"/>
      <c r="B1" s="17"/>
      <c r="C1" s="17"/>
      <c r="D1" s="17"/>
      <c r="E1" s="17"/>
      <c r="F1" s="17"/>
      <c r="G1" s="30" t="s">
        <v>39</v>
      </c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s="4" customFormat="1" ht="15" customHeight="1" x14ac:dyDescent="0.3">
      <c r="A2" s="20"/>
      <c r="B2" s="17"/>
      <c r="C2" s="17"/>
      <c r="D2" s="17"/>
      <c r="E2" s="17"/>
      <c r="F2" s="17"/>
      <c r="G2" s="15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s="4" customFormat="1" ht="22.5" customHeight="1" x14ac:dyDescent="0.3">
      <c r="A3" s="20"/>
      <c r="B3" s="48" t="s">
        <v>12</v>
      </c>
      <c r="C3" s="48"/>
      <c r="D3" s="48"/>
      <c r="E3" s="48"/>
      <c r="F3" s="48"/>
      <c r="G3" s="26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s="4" customFormat="1" ht="17.25" customHeight="1" x14ac:dyDescent="0.3">
      <c r="A4" s="21"/>
      <c r="B4" s="18"/>
      <c r="C4" s="18"/>
      <c r="D4" s="18"/>
      <c r="E4" s="18"/>
      <c r="F4" s="18"/>
      <c r="G4" s="16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s="6" customFormat="1" ht="49.5" customHeight="1" x14ac:dyDescent="0.25">
      <c r="A5" s="31" t="s">
        <v>0</v>
      </c>
      <c r="B5" s="32" t="s">
        <v>4</v>
      </c>
      <c r="C5" s="32" t="s">
        <v>5</v>
      </c>
      <c r="D5" s="33" t="s">
        <v>40</v>
      </c>
      <c r="E5" s="33" t="s">
        <v>41</v>
      </c>
      <c r="F5" s="32" t="s">
        <v>9</v>
      </c>
      <c r="G5" s="33" t="s">
        <v>10</v>
      </c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s="42" customFormat="1" ht="18.75" x14ac:dyDescent="0.3">
      <c r="A6" s="36">
        <v>1</v>
      </c>
      <c r="B6" s="37">
        <v>2</v>
      </c>
      <c r="C6" s="38">
        <v>3</v>
      </c>
      <c r="D6" s="39">
        <v>4</v>
      </c>
      <c r="E6" s="39">
        <v>5</v>
      </c>
      <c r="F6" s="38">
        <v>6</v>
      </c>
      <c r="G6" s="40">
        <v>7</v>
      </c>
      <c r="H6" s="41"/>
      <c r="I6" s="41"/>
      <c r="J6" s="41"/>
      <c r="K6" s="41"/>
      <c r="L6" s="41"/>
      <c r="M6" s="41"/>
      <c r="N6" s="41"/>
      <c r="O6" s="41"/>
      <c r="P6" s="41"/>
      <c r="Q6" s="41"/>
    </row>
    <row r="7" spans="1:17" s="8" customFormat="1" ht="20.25" x14ac:dyDescent="0.2">
      <c r="A7" s="24"/>
      <c r="B7" s="34" t="s">
        <v>13</v>
      </c>
      <c r="C7" s="28"/>
      <c r="D7" s="25"/>
      <c r="E7" s="25"/>
      <c r="F7" s="28"/>
      <c r="G7" s="25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s="8" customFormat="1" ht="20.25" x14ac:dyDescent="0.2">
      <c r="A8" s="24">
        <v>1</v>
      </c>
      <c r="B8" s="27" t="s">
        <v>14</v>
      </c>
      <c r="C8" s="28" t="s">
        <v>19</v>
      </c>
      <c r="D8" s="35">
        <v>518984.49152542377</v>
      </c>
      <c r="E8" s="35">
        <f>D8*1.18</f>
        <v>612401.70000000007</v>
      </c>
      <c r="F8" s="28">
        <v>12</v>
      </c>
      <c r="G8" s="25">
        <f>E8*F8</f>
        <v>7348820.4000000004</v>
      </c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s="8" customFormat="1" ht="20.25" x14ac:dyDescent="0.2">
      <c r="A9" s="24">
        <v>2</v>
      </c>
      <c r="B9" s="27" t="s">
        <v>15</v>
      </c>
      <c r="C9" s="28" t="s">
        <v>20</v>
      </c>
      <c r="D9" s="35">
        <v>0</v>
      </c>
      <c r="E9" s="35">
        <f>D9*1.18</f>
        <v>0</v>
      </c>
      <c r="F9" s="28">
        <v>1</v>
      </c>
      <c r="G9" s="25">
        <f t="shared" ref="G9:G24" si="0">E9*F9</f>
        <v>0</v>
      </c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s="8" customFormat="1" ht="20.25" x14ac:dyDescent="0.2">
      <c r="A10" s="24">
        <v>3</v>
      </c>
      <c r="B10" s="27" t="s">
        <v>16</v>
      </c>
      <c r="C10" s="28" t="s">
        <v>21</v>
      </c>
      <c r="D10" s="35">
        <v>116000</v>
      </c>
      <c r="E10" s="35">
        <f>D10*1.18</f>
        <v>136880</v>
      </c>
      <c r="F10" s="28">
        <v>12</v>
      </c>
      <c r="G10" s="25">
        <f t="shared" si="0"/>
        <v>1642560</v>
      </c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s="8" customFormat="1" ht="20.25" x14ac:dyDescent="0.2">
      <c r="A11" s="24">
        <v>4</v>
      </c>
      <c r="B11" s="27" t="s">
        <v>17</v>
      </c>
      <c r="C11" s="28" t="s">
        <v>22</v>
      </c>
      <c r="D11" s="35"/>
      <c r="E11" s="35">
        <f>D11*1.18</f>
        <v>0</v>
      </c>
      <c r="F11" s="28">
        <v>1</v>
      </c>
      <c r="G11" s="25">
        <f t="shared" si="0"/>
        <v>0</v>
      </c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s="8" customFormat="1" ht="20.25" x14ac:dyDescent="0.2">
      <c r="A12" s="24">
        <v>5</v>
      </c>
      <c r="B12" s="27" t="s">
        <v>18</v>
      </c>
      <c r="C12" s="28" t="s">
        <v>23</v>
      </c>
      <c r="D12" s="35">
        <v>16474.576271186441</v>
      </c>
      <c r="E12" s="35">
        <f>D12*1.18</f>
        <v>19440</v>
      </c>
      <c r="F12" s="28">
        <v>1</v>
      </c>
      <c r="G12" s="25">
        <f t="shared" si="0"/>
        <v>19440</v>
      </c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s="8" customFormat="1" ht="20.25" x14ac:dyDescent="0.2">
      <c r="A13" s="24"/>
      <c r="B13" s="34" t="s">
        <v>24</v>
      </c>
      <c r="C13" s="28"/>
      <c r="D13" s="35">
        <v>0</v>
      </c>
      <c r="E13" s="35"/>
      <c r="F13" s="28"/>
      <c r="G13" s="25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s="8" customFormat="1" ht="20.25" x14ac:dyDescent="0.2">
      <c r="A14" s="24">
        <v>6</v>
      </c>
      <c r="B14" s="27" t="s">
        <v>25</v>
      </c>
      <c r="C14" s="28" t="s">
        <v>31</v>
      </c>
      <c r="D14" s="35">
        <v>20977.076271186441</v>
      </c>
      <c r="E14" s="35">
        <f t="shared" ref="E14:E24" si="1">D14*1.18</f>
        <v>24752.95</v>
      </c>
      <c r="F14" s="28">
        <v>12</v>
      </c>
      <c r="G14" s="25">
        <f t="shared" si="0"/>
        <v>297035.40000000002</v>
      </c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s="8" customFormat="1" ht="20.25" x14ac:dyDescent="0.2">
      <c r="A15" s="24">
        <v>7</v>
      </c>
      <c r="B15" s="27" t="s">
        <v>26</v>
      </c>
      <c r="C15" s="28" t="s">
        <v>32</v>
      </c>
      <c r="D15" s="35">
        <v>12998.389830508477</v>
      </c>
      <c r="E15" s="35">
        <f t="shared" si="1"/>
        <v>15338.100000000002</v>
      </c>
      <c r="F15" s="28">
        <v>12</v>
      </c>
      <c r="G15" s="25">
        <f t="shared" si="0"/>
        <v>184057.2</v>
      </c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s="8" customFormat="1" ht="20.25" x14ac:dyDescent="0.2">
      <c r="A16" s="24">
        <v>8</v>
      </c>
      <c r="B16" s="27" t="s">
        <v>27</v>
      </c>
      <c r="C16" s="28" t="s">
        <v>33</v>
      </c>
      <c r="D16" s="35">
        <v>22298.050847457631</v>
      </c>
      <c r="E16" s="35">
        <f t="shared" si="1"/>
        <v>26311.700000000004</v>
      </c>
      <c r="F16" s="28">
        <v>12</v>
      </c>
      <c r="G16" s="25">
        <f t="shared" si="0"/>
        <v>315740.40000000002</v>
      </c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s="8" customFormat="1" ht="20.25" x14ac:dyDescent="0.2">
      <c r="A17" s="24">
        <v>9</v>
      </c>
      <c r="B17" s="27" t="s">
        <v>14</v>
      </c>
      <c r="C17" s="28" t="s">
        <v>19</v>
      </c>
      <c r="D17" s="35">
        <v>518984.49152542377</v>
      </c>
      <c r="E17" s="35">
        <f t="shared" si="1"/>
        <v>612401.70000000007</v>
      </c>
      <c r="F17" s="28">
        <v>12</v>
      </c>
      <c r="G17" s="25">
        <f t="shared" si="0"/>
        <v>7348820.4000000004</v>
      </c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s="8" customFormat="1" ht="20.25" x14ac:dyDescent="0.2">
      <c r="A18" s="24">
        <v>10</v>
      </c>
      <c r="B18" s="27" t="s">
        <v>15</v>
      </c>
      <c r="C18" s="28" t="s">
        <v>20</v>
      </c>
      <c r="D18" s="35">
        <v>0</v>
      </c>
      <c r="E18" s="35"/>
      <c r="F18" s="28">
        <v>1</v>
      </c>
      <c r="G18" s="25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s="8" customFormat="1" ht="20.25" x14ac:dyDescent="0.2">
      <c r="A19" s="24">
        <v>11</v>
      </c>
      <c r="B19" s="27" t="s">
        <v>28</v>
      </c>
      <c r="C19" s="28" t="s">
        <v>34</v>
      </c>
      <c r="D19" s="35">
        <v>8203.3898305084749</v>
      </c>
      <c r="E19" s="35">
        <f t="shared" si="1"/>
        <v>9680</v>
      </c>
      <c r="F19" s="28">
        <v>12</v>
      </c>
      <c r="G19" s="25">
        <f t="shared" si="0"/>
        <v>116160</v>
      </c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s="8" customFormat="1" ht="20.25" x14ac:dyDescent="0.2">
      <c r="A20" s="24">
        <v>12</v>
      </c>
      <c r="B20" s="27" t="s">
        <v>29</v>
      </c>
      <c r="C20" s="28" t="s">
        <v>35</v>
      </c>
      <c r="D20" s="35">
        <v>5152.5423728813566</v>
      </c>
      <c r="E20" s="35">
        <f t="shared" si="1"/>
        <v>6080.0000000000009</v>
      </c>
      <c r="F20" s="28">
        <v>12</v>
      </c>
      <c r="G20" s="25">
        <f t="shared" si="0"/>
        <v>72960.000000000015</v>
      </c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s="8" customFormat="1" ht="20.25" x14ac:dyDescent="0.2">
      <c r="A21" s="24">
        <v>13</v>
      </c>
      <c r="B21" s="27" t="s">
        <v>30</v>
      </c>
      <c r="C21" s="28" t="s">
        <v>36</v>
      </c>
      <c r="D21" s="35">
        <v>8745.7627118644068</v>
      </c>
      <c r="E21" s="35">
        <f t="shared" si="1"/>
        <v>10320</v>
      </c>
      <c r="F21" s="28">
        <v>12</v>
      </c>
      <c r="G21" s="25">
        <f t="shared" si="0"/>
        <v>123840</v>
      </c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s="8" customFormat="1" ht="20.25" x14ac:dyDescent="0.2">
      <c r="A22" s="24">
        <v>14</v>
      </c>
      <c r="B22" s="27" t="s">
        <v>16</v>
      </c>
      <c r="C22" s="28" t="s">
        <v>21</v>
      </c>
      <c r="D22" s="35">
        <v>116000</v>
      </c>
      <c r="E22" s="35">
        <f t="shared" si="1"/>
        <v>136880</v>
      </c>
      <c r="F22" s="28">
        <v>12</v>
      </c>
      <c r="G22" s="25">
        <f t="shared" si="0"/>
        <v>1642560</v>
      </c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s="8" customFormat="1" ht="20.25" x14ac:dyDescent="0.2">
      <c r="A23" s="24">
        <v>15</v>
      </c>
      <c r="B23" s="27" t="s">
        <v>17</v>
      </c>
      <c r="C23" s="28" t="s">
        <v>22</v>
      </c>
      <c r="D23" s="35"/>
      <c r="E23" s="35">
        <f t="shared" si="1"/>
        <v>0</v>
      </c>
      <c r="F23" s="28">
        <v>1</v>
      </c>
      <c r="G23" s="25">
        <f t="shared" si="0"/>
        <v>0</v>
      </c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s="8" customFormat="1" ht="20.25" x14ac:dyDescent="0.2">
      <c r="A24" s="24">
        <v>16</v>
      </c>
      <c r="B24" s="27" t="s">
        <v>18</v>
      </c>
      <c r="C24" s="28" t="s">
        <v>23</v>
      </c>
      <c r="D24" s="35">
        <v>16474.576271186441</v>
      </c>
      <c r="E24" s="35">
        <f t="shared" si="1"/>
        <v>19440</v>
      </c>
      <c r="F24" s="28">
        <v>1</v>
      </c>
      <c r="G24" s="25">
        <f t="shared" si="0"/>
        <v>19440</v>
      </c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s="8" customFormat="1" ht="39.950000000000003" customHeight="1" x14ac:dyDescent="0.2">
      <c r="A25" s="29"/>
      <c r="B25" s="34" t="s">
        <v>6</v>
      </c>
      <c r="C25" s="28"/>
      <c r="D25" s="28"/>
      <c r="E25" s="28"/>
      <c r="F25" s="28"/>
      <c r="G25" s="25">
        <f>SUM(G7:G24)</f>
        <v>19131433.800000001</v>
      </c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s="8" customFormat="1" ht="39.950000000000003" customHeight="1" x14ac:dyDescent="0.2">
      <c r="A26" s="29"/>
      <c r="B26" s="34" t="s">
        <v>11</v>
      </c>
      <c r="C26" s="28"/>
      <c r="D26" s="28"/>
      <c r="E26" s="28"/>
      <c r="F26" s="28"/>
      <c r="G26" s="25">
        <f>G25-G25/1.18</f>
        <v>2918354.3084745761</v>
      </c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s="45" customFormat="1" ht="25.5" customHeight="1" x14ac:dyDescent="0.3">
      <c r="A27" s="43"/>
      <c r="B27" s="50" t="s">
        <v>37</v>
      </c>
      <c r="C27" s="50"/>
      <c r="D27" s="50"/>
      <c r="E27" s="50"/>
      <c r="F27" s="50"/>
      <c r="G27" s="50"/>
      <c r="H27" s="44"/>
      <c r="I27" s="44"/>
      <c r="J27" s="44"/>
      <c r="K27" s="44"/>
      <c r="L27" s="44"/>
      <c r="M27" s="44"/>
      <c r="N27" s="44"/>
      <c r="O27" s="44"/>
      <c r="P27" s="44"/>
      <c r="Q27" s="44"/>
    </row>
    <row r="28" spans="1:17" s="45" customFormat="1" ht="21" customHeight="1" x14ac:dyDescent="0.3">
      <c r="A28" s="46"/>
      <c r="B28" s="50" t="s">
        <v>38</v>
      </c>
      <c r="C28" s="50"/>
      <c r="D28" s="50"/>
      <c r="E28" s="50"/>
      <c r="F28" s="50"/>
      <c r="G28" s="47"/>
      <c r="H28" s="44"/>
      <c r="I28" s="44"/>
      <c r="J28" s="44"/>
      <c r="K28" s="44"/>
      <c r="L28" s="44"/>
      <c r="M28" s="44"/>
      <c r="N28" s="44"/>
      <c r="O28" s="44"/>
      <c r="P28" s="44"/>
      <c r="Q28" s="44"/>
    </row>
    <row r="29" spans="1:17" s="10" customFormat="1" ht="19.5" customHeight="1" x14ac:dyDescent="0.2">
      <c r="A29" s="22"/>
      <c r="B29" s="19"/>
      <c r="C29" s="19"/>
      <c r="D29" s="19"/>
      <c r="E29" s="19"/>
      <c r="F29" s="19"/>
      <c r="G29" s="14"/>
      <c r="H29" s="9"/>
      <c r="I29" s="9"/>
      <c r="J29" s="9"/>
      <c r="K29" s="9"/>
      <c r="L29" s="9"/>
      <c r="M29" s="9"/>
      <c r="N29" s="9"/>
      <c r="O29" s="9"/>
      <c r="P29" s="9"/>
      <c r="Q29" s="9"/>
    </row>
    <row r="30" spans="1:17" s="12" customFormat="1" ht="40.5" customHeight="1" x14ac:dyDescent="0.2">
      <c r="A30" s="49" t="s">
        <v>1</v>
      </c>
      <c r="B30" s="49"/>
      <c r="C30" s="51" t="s">
        <v>44</v>
      </c>
      <c r="D30" s="51"/>
      <c r="E30" s="51"/>
      <c r="F30" s="51"/>
      <c r="G30" s="51"/>
      <c r="H30" s="11"/>
      <c r="I30" s="11"/>
      <c r="J30" s="11"/>
      <c r="K30" s="11"/>
      <c r="L30" s="11"/>
      <c r="M30" s="11"/>
      <c r="N30" s="11"/>
      <c r="O30" s="11"/>
      <c r="P30" s="11"/>
      <c r="Q30" s="11"/>
    </row>
    <row r="31" spans="1:17" s="12" customFormat="1" ht="40.5" customHeight="1" x14ac:dyDescent="0.2">
      <c r="A31" s="49" t="s">
        <v>42</v>
      </c>
      <c r="B31" s="49"/>
      <c r="C31" s="51" t="s">
        <v>43</v>
      </c>
      <c r="D31" s="51"/>
      <c r="E31" s="51"/>
      <c r="F31" s="51"/>
      <c r="G31" s="51"/>
      <c r="H31" s="11"/>
      <c r="I31" s="11"/>
      <c r="J31" s="11"/>
      <c r="K31" s="11"/>
      <c r="L31" s="11"/>
      <c r="M31" s="11"/>
      <c r="N31" s="11"/>
      <c r="O31" s="11"/>
      <c r="P31" s="11"/>
      <c r="Q31" s="11"/>
    </row>
    <row r="32" spans="1:17" ht="48" customHeight="1" x14ac:dyDescent="0.2">
      <c r="A32" s="49" t="s">
        <v>3</v>
      </c>
      <c r="B32" s="49"/>
      <c r="C32" s="51" t="s">
        <v>7</v>
      </c>
      <c r="D32" s="51"/>
      <c r="E32" s="51"/>
      <c r="F32" s="51"/>
      <c r="G32" s="51"/>
    </row>
    <row r="33" spans="1:7" ht="63.75" customHeight="1" x14ac:dyDescent="0.2">
      <c r="A33" s="49" t="s">
        <v>2</v>
      </c>
      <c r="B33" s="49"/>
      <c r="C33" s="51" t="s">
        <v>8</v>
      </c>
      <c r="D33" s="51"/>
      <c r="E33" s="51"/>
      <c r="F33" s="51"/>
      <c r="G33" s="51"/>
    </row>
  </sheetData>
  <mergeCells count="11">
    <mergeCell ref="B3:F3"/>
    <mergeCell ref="A33:B33"/>
    <mergeCell ref="B27:G27"/>
    <mergeCell ref="A30:B30"/>
    <mergeCell ref="B28:F28"/>
    <mergeCell ref="A32:B32"/>
    <mergeCell ref="C30:G30"/>
    <mergeCell ref="C32:G32"/>
    <mergeCell ref="C33:G33"/>
    <mergeCell ref="A31:B31"/>
    <mergeCell ref="C31:G31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65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Фаррахова Эльвера Римовна</cp:lastModifiedBy>
  <cp:revision>0</cp:revision>
  <cp:lastPrinted>2016-11-03T04:54:48Z</cp:lastPrinted>
  <dcterms:created xsi:type="dcterms:W3CDTF">2011-10-27T10:58:53Z</dcterms:created>
  <dcterms:modified xsi:type="dcterms:W3CDTF">2016-11-07T04:43:36Z</dcterms:modified>
</cp:coreProperties>
</file>